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188" windowWidth="22284" windowHeight="4236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<sst xmlns="http://schemas.openxmlformats.org/spreadsheetml/2006/main" count="91" uniqueCount="86">
  <si>
    <t>iš viso</t>
  </si>
  <si>
    <t xml:space="preserve">iš jų </t>
  </si>
  <si>
    <t>išvalytų iki nustatytų normų</t>
  </si>
  <si>
    <t>Pakruojo raj.</t>
  </si>
  <si>
    <t>ALYTAUS APSKRITIS</t>
  </si>
  <si>
    <t>KAUNO APSKRITIS</t>
  </si>
  <si>
    <t>KLAIPĖDOS APSKRITIS</t>
  </si>
  <si>
    <t>MARIJAMPOLĖS APSKRITIS</t>
  </si>
  <si>
    <t>PANEVĖŽIO APSKRITIS</t>
  </si>
  <si>
    <t>TAURAGĖS APSKRITIS</t>
  </si>
  <si>
    <t>UTENOS APSKRITIS</t>
  </si>
  <si>
    <t>VILNIAUS APSKRITIS</t>
  </si>
  <si>
    <t>ŠIAULIŲ APSKRITIS</t>
  </si>
  <si>
    <t>Akmenės raj.</t>
  </si>
  <si>
    <t>Joniškio raj.</t>
  </si>
  <si>
    <t>Kelmės raj.</t>
  </si>
  <si>
    <t>Radviliškio raj.</t>
  </si>
  <si>
    <t>Šiauliai</t>
  </si>
  <si>
    <t>Šiaulių raj.</t>
  </si>
  <si>
    <t>Apskritis/ Savivaldybė</t>
  </si>
  <si>
    <t>iš jų</t>
  </si>
  <si>
    <t>TELŠIŲ APSKRITIS</t>
  </si>
  <si>
    <t>nereikalaujančių valymo</t>
  </si>
  <si>
    <t>nepakankamai išvalytų</t>
  </si>
  <si>
    <t>Biržų r. sav.</t>
  </si>
  <si>
    <t>Kupiškio r. sav.</t>
  </si>
  <si>
    <t>Panevėžio m. sav.</t>
  </si>
  <si>
    <t>Panevėžio r. sav.</t>
  </si>
  <si>
    <t>Pasvalio r. sav.</t>
  </si>
  <si>
    <t>Rokiškio r. sav.</t>
  </si>
  <si>
    <t>Alytaus m. sav.</t>
  </si>
  <si>
    <t>Alytaus r. sav.</t>
  </si>
  <si>
    <t>Druskininkų sav.</t>
  </si>
  <si>
    <t>Lazdijų r. sav.</t>
  </si>
  <si>
    <t>Varėnos r. sav.</t>
  </si>
  <si>
    <t>Birštono sav.</t>
  </si>
  <si>
    <t>Jonavos r. sav.</t>
  </si>
  <si>
    <t>Kaišiadorių r. sav.</t>
  </si>
  <si>
    <t>Kauno m. sav.</t>
  </si>
  <si>
    <t>Kauno r. sav.</t>
  </si>
  <si>
    <t>Kėdainių r. sav.</t>
  </si>
  <si>
    <t>Prienų r. sav.</t>
  </si>
  <si>
    <t>Raseinių r. sav.</t>
  </si>
  <si>
    <t>Klaipėdos m. sav.</t>
  </si>
  <si>
    <t>Klaipėdos r. sav.</t>
  </si>
  <si>
    <t>Kretingos r. sav.</t>
  </si>
  <si>
    <t>Neringos sav.</t>
  </si>
  <si>
    <t>Palangos m. sav.</t>
  </si>
  <si>
    <t>Skuodo r. sav.</t>
  </si>
  <si>
    <t>Šilutės r. sav.</t>
  </si>
  <si>
    <t>Kalvarijos sav.</t>
  </si>
  <si>
    <t>Kazlų Rūdos sav.</t>
  </si>
  <si>
    <t>Marijampolės sav.</t>
  </si>
  <si>
    <t>Šakių r. sav.</t>
  </si>
  <si>
    <t>Vilkaviškio r. sav.</t>
  </si>
  <si>
    <t>Mažeikių r. sav.</t>
  </si>
  <si>
    <t>Plungės r. sav.</t>
  </si>
  <si>
    <t>Rietavo sav.</t>
  </si>
  <si>
    <t>Telšių r. sav.</t>
  </si>
  <si>
    <t>Jurbarko r. sav.</t>
  </si>
  <si>
    <t>Pagėgių sav.</t>
  </si>
  <si>
    <t>Šilalės r. sav.</t>
  </si>
  <si>
    <t>Tauragės r. sav.</t>
  </si>
  <si>
    <t>Anykščių r. sav.</t>
  </si>
  <si>
    <t>Ignalinos r. sav.</t>
  </si>
  <si>
    <t>Molėtų r. sav.</t>
  </si>
  <si>
    <t>Utenos r. sav.</t>
  </si>
  <si>
    <t>Visagino sav.</t>
  </si>
  <si>
    <t>Zarasų r. sav.</t>
  </si>
  <si>
    <t>Elektrėnų sav.</t>
  </si>
  <si>
    <t>Šalčininkų r. sav.</t>
  </si>
  <si>
    <t>Širvintų r. sav.</t>
  </si>
  <si>
    <t>Švenčionių r. sav.</t>
  </si>
  <si>
    <t>Trakų r. sav.</t>
  </si>
  <si>
    <t>Ukmergės r. sav.</t>
  </si>
  <si>
    <t>Vilniaus m. sav.</t>
  </si>
  <si>
    <t>Vilniaus r. sav.</t>
  </si>
  <si>
    <t>Buitinės, gamybinės ir komunalinės nuotekos</t>
  </si>
  <si>
    <t>užterštų be valymo</t>
  </si>
  <si>
    <t>LIETUVA</t>
  </si>
  <si>
    <t>SOSTINĖS REGIONAS</t>
  </si>
  <si>
    <t>VIDURIO IR VAKARŲ LIETUVOS REGIONAS</t>
  </si>
  <si>
    <t>išleistos į paviršinius vandenis</t>
  </si>
  <si>
    <t>išleistos į natūralias nuotekų filtravimo sistemas</t>
  </si>
  <si>
    <r>
      <t>Nuotekų išleidimas gamtinę aplinką 2017 m., tūkst.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/metus</t>
    </r>
  </si>
  <si>
    <t xml:space="preserve">Paviršinės nuotekos 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</si>
</sst>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MOP&quot;#,##0_);\(&quot;MOP&quot;#,##0\)"/>
    <numFmt numFmtId="165" formatCode="&quot;MOP&quot;#,##0_);[Red]\(&quot;MOP&quot;#,##0\)"/>
    <numFmt numFmtId="166" formatCode="&quot;MOP&quot;#,##0.00_);\(&quot;MOP&quot;#,##0.00\)"/>
    <numFmt numFmtId="167" formatCode="&quot;MOP&quot;#,##0.00_);[Red]\(&quot;MOP&quot;#,##0.00\)"/>
    <numFmt numFmtId="168" formatCode="_(&quot;MOP&quot;* #,##0_);_(&quot;MOP&quot;* \(#,##0\);_(&quot;MOP&quot;* &quot;-&quot;_);_(@_)"/>
    <numFmt numFmtId="169" formatCode="_(* #,##0_);_(* \(#,##0\);_(* &quot;-&quot;_);_(@_)"/>
    <numFmt numFmtId="170" formatCode="_(&quot;MOP&quot;* #,##0.00_);_(&quot;MOP&quot;* \(#,##0.00\);_(&quot;MOP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€-2]\ ###,000_);[Red]\([$€-2]\ ###,000\)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25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4" applyNumberFormat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3" fillId="23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25" fillId="31" borderId="6" applyNumberFormat="0" applyFon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0" fontId="39" fillId="32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3" xfId="0" applyFont="1" applyBorder="1" applyAlignment="1">
      <alignment horizontal="right" vertical="center" wrapText="1"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1" xfId="0" applyFont="1" applyBorder="1" applyAlignment="1">
      <alignment horizontal="right" vertical="center" wrapText="1"/>
    </xf>
    <xf numFmtId="0" fontId="0" fillId="0" borderId="30" xfId="0" applyFont="1" applyBorder="1" applyAlignment="1">
      <alignment horizontal="right" vertical="center" wrapText="1"/>
    </xf>
    <xf numFmtId="0" fontId="0" fillId="0" borderId="3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7" xfId="0" applyFont="1" applyFill="1" applyBorder="1" applyAlignment="1">
      <alignment horizontal="right" vertical="center" wrapText="1"/>
    </xf>
    <xf numFmtId="0" fontId="0" fillId="0" borderId="13" xfId="0" applyFill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23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0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39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2" fillId="0" borderId="49" xfId="77" applyFont="1" applyFill="1" applyBorder="1" applyAlignment="1">
      <alignment horizontal="left"/>
      <protection/>
    </xf>
    <xf numFmtId="0" fontId="2" fillId="0" borderId="50" xfId="77" applyFont="1" applyFill="1" applyBorder="1" applyAlignment="1">
      <alignment horizontal="left"/>
      <protection/>
    </xf>
    <xf numFmtId="0" fontId="2" fillId="0" borderId="50" xfId="0" applyFont="1" applyBorder="1" applyAlignment="1">
      <alignment horizontal="left"/>
    </xf>
    <xf numFmtId="0" fontId="5" fillId="0" borderId="51" xfId="0" applyFont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49" fontId="4" fillId="0" borderId="5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0" fontId="2" fillId="0" borderId="50" xfId="77" applyFont="1" applyFill="1" applyBorder="1" applyAlignment="1">
      <alignment/>
      <protection/>
    </xf>
    <xf numFmtId="0" fontId="0" fillId="0" borderId="54" xfId="0" applyFont="1" applyFill="1" applyBorder="1" applyAlignment="1">
      <alignment/>
    </xf>
    <xf numFmtId="0" fontId="0" fillId="0" borderId="40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2" xfId="0" applyFont="1" applyBorder="1" applyAlignment="1">
      <alignment/>
    </xf>
    <xf numFmtId="0" fontId="1" fillId="0" borderId="54" xfId="0" applyFont="1" applyBorder="1" applyAlignment="1">
      <alignment/>
    </xf>
    <xf numFmtId="0" fontId="0" fillId="0" borderId="57" xfId="0" applyBorder="1" applyAlignment="1">
      <alignment/>
    </xf>
    <xf numFmtId="0" fontId="0" fillId="0" borderId="58" xfId="0" applyFont="1" applyFill="1" applyBorder="1" applyAlignment="1">
      <alignment/>
    </xf>
    <xf numFmtId="49" fontId="4" fillId="0" borderId="59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45" xfId="0" applyNumberFormat="1" applyFont="1" applyBorder="1" applyAlignment="1">
      <alignment horizontal="center" vertical="center" wrapText="1"/>
    </xf>
    <xf numFmtId="49" fontId="2" fillId="0" borderId="46" xfId="0" applyNumberFormat="1" applyFont="1" applyBorder="1" applyAlignment="1">
      <alignment horizontal="center" vertical="center" wrapText="1"/>
    </xf>
    <xf numFmtId="49" fontId="4" fillId="0" borderId="6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61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49" fontId="2" fillId="0" borderId="51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49" fontId="4" fillId="0" borderId="68" xfId="0" applyNumberFormat="1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91">
    <cellStyle name="Normal" xfId="0"/>
    <cellStyle name="1 antraštė" xfId="15"/>
    <cellStyle name="1 antraštė 2" xfId="16"/>
    <cellStyle name="2 antraštė" xfId="17"/>
    <cellStyle name="2 antraštė 2" xfId="18"/>
    <cellStyle name="20% – paryškinimas 1" xfId="19"/>
    <cellStyle name="20% – paryškinimas 1 2" xfId="20"/>
    <cellStyle name="20% – paryškinimas 2" xfId="21"/>
    <cellStyle name="20% – paryškinimas 2 2" xfId="22"/>
    <cellStyle name="20% – paryškinimas 3" xfId="23"/>
    <cellStyle name="20% – paryškinimas 3 2" xfId="24"/>
    <cellStyle name="20% – paryškinimas 4" xfId="25"/>
    <cellStyle name="20% – paryškinimas 4 2" xfId="26"/>
    <cellStyle name="20% – paryškinimas 5" xfId="27"/>
    <cellStyle name="20% – paryškinimas 5 2" xfId="28"/>
    <cellStyle name="20% – paryškinimas 6" xfId="29"/>
    <cellStyle name="20% – paryškinimas 6 2" xfId="30"/>
    <cellStyle name="3 antraštė" xfId="31"/>
    <cellStyle name="3 antraštė 2" xfId="32"/>
    <cellStyle name="4 antraštė" xfId="33"/>
    <cellStyle name="4 antraštė 2" xfId="34"/>
    <cellStyle name="40% – paryškinimas 1" xfId="35"/>
    <cellStyle name="40% – paryškinimas 1 2" xfId="36"/>
    <cellStyle name="40% – paryškinimas 2" xfId="37"/>
    <cellStyle name="40% – paryškinimas 2 2" xfId="38"/>
    <cellStyle name="40% – paryškinimas 3" xfId="39"/>
    <cellStyle name="40% – paryškinimas 3 2" xfId="40"/>
    <cellStyle name="40% – paryškinimas 4" xfId="41"/>
    <cellStyle name="40% – paryškinimas 4 2" xfId="42"/>
    <cellStyle name="40% – paryškinimas 5" xfId="43"/>
    <cellStyle name="40% – paryškinimas 5 2" xfId="44"/>
    <cellStyle name="40% – paryškinimas 6" xfId="45"/>
    <cellStyle name="40% – paryškinimas 6 2" xfId="46"/>
    <cellStyle name="60% – paryškinimas 1" xfId="47"/>
    <cellStyle name="60% – paryškinimas 1 2" xfId="48"/>
    <cellStyle name="60% – paryškinimas 2" xfId="49"/>
    <cellStyle name="60% – paryškinimas 2 2" xfId="50"/>
    <cellStyle name="60% – paryškinimas 3" xfId="51"/>
    <cellStyle name="60% – paryškinimas 3 2" xfId="52"/>
    <cellStyle name="60% – paryškinimas 4" xfId="53"/>
    <cellStyle name="60% – paryškinimas 4 2" xfId="54"/>
    <cellStyle name="60% – paryškinimas 5" xfId="55"/>
    <cellStyle name="60% – paryškinimas 5 2" xfId="56"/>
    <cellStyle name="60% – paryškinimas 6" xfId="57"/>
    <cellStyle name="60% – paryškinimas 6 2" xfId="58"/>
    <cellStyle name="Aiškinamasis tekstas" xfId="59"/>
    <cellStyle name="Aiškinamasis tekstas 2" xfId="60"/>
    <cellStyle name="Blogas" xfId="61"/>
    <cellStyle name="Blogas 2" xfId="62"/>
    <cellStyle name="Geras" xfId="63"/>
    <cellStyle name="Geras 2" xfId="64"/>
    <cellStyle name="Įprastas 2" xfId="65"/>
    <cellStyle name="Įspėjimo tekstas" xfId="66"/>
    <cellStyle name="Įspėjimo tekstas 2" xfId="67"/>
    <cellStyle name="Išvestis" xfId="68"/>
    <cellStyle name="Išvestis 2" xfId="69"/>
    <cellStyle name="Įvestis" xfId="70"/>
    <cellStyle name="Įvestis 2" xfId="71"/>
    <cellStyle name="Comma" xfId="72"/>
    <cellStyle name="Comma [0]" xfId="73"/>
    <cellStyle name="Neutralus" xfId="74"/>
    <cellStyle name="Neutralus 2" xfId="75"/>
    <cellStyle name="Normal 2" xfId="76"/>
    <cellStyle name="Normal_Sheet1" xfId="77"/>
    <cellStyle name="Paryškinimas 1" xfId="78"/>
    <cellStyle name="Paryškinimas 1 2" xfId="79"/>
    <cellStyle name="Paryškinimas 2" xfId="80"/>
    <cellStyle name="Paryškinimas 2 2" xfId="81"/>
    <cellStyle name="Paryškinimas 3" xfId="82"/>
    <cellStyle name="Paryškinimas 3 2" xfId="83"/>
    <cellStyle name="Paryškinimas 4" xfId="84"/>
    <cellStyle name="Paryškinimas 4 2" xfId="85"/>
    <cellStyle name="Paryškinimas 5" xfId="86"/>
    <cellStyle name="Paryškinimas 5 2" xfId="87"/>
    <cellStyle name="Paryškinimas 6" xfId="88"/>
    <cellStyle name="Paryškinimas 6 2" xfId="89"/>
    <cellStyle name="Pastaba" xfId="90"/>
    <cellStyle name="Pastaba 2" xfId="91"/>
    <cellStyle name="Pavadinimas" xfId="92"/>
    <cellStyle name="Pavadinimas 2" xfId="93"/>
    <cellStyle name="Percent" xfId="94"/>
    <cellStyle name="Skaičiavimas" xfId="95"/>
    <cellStyle name="Skaičiavimas 2" xfId="96"/>
    <cellStyle name="Suma" xfId="97"/>
    <cellStyle name="Suma 2" xfId="98"/>
    <cellStyle name="Susietas langelis" xfId="99"/>
    <cellStyle name="Susietas langelis 2" xfId="100"/>
    <cellStyle name="Tikrinimo langelis" xfId="101"/>
    <cellStyle name="Tikrinimo langelis 2" xfId="102"/>
    <cellStyle name="Currency" xfId="103"/>
    <cellStyle name="Currency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L89" sqref="L89"/>
    </sheetView>
  </sheetViews>
  <sheetFormatPr defaultColWidth="9.140625" defaultRowHeight="12.75"/>
  <cols>
    <col min="1" max="1" width="31.28125" style="0" bestFit="1" customWidth="1"/>
    <col min="2" max="2" width="13.57421875" style="0" customWidth="1"/>
    <col min="3" max="3" width="12.140625" style="0" customWidth="1"/>
    <col min="4" max="4" width="11.57421875" style="0" customWidth="1"/>
    <col min="5" max="5" width="10.7109375" style="0" customWidth="1"/>
    <col min="7" max="7" width="9.57421875" style="0" customWidth="1"/>
    <col min="8" max="8" width="10.57421875" style="0" customWidth="1"/>
    <col min="9" max="9" width="9.00390625" style="0" customWidth="1"/>
    <col min="10" max="10" width="10.00390625" style="0" customWidth="1"/>
    <col min="11" max="11" width="10.7109375" style="0" customWidth="1"/>
    <col min="12" max="12" width="11.421875" style="0" customWidth="1"/>
  </cols>
  <sheetData>
    <row r="1" spans="1:12" ht="15.75" thickBot="1">
      <c r="A1" s="88" t="s">
        <v>84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90"/>
    </row>
    <row r="2" spans="1:12" s="6" customFormat="1" ht="15" customHeight="1">
      <c r="A2" s="91" t="s">
        <v>19</v>
      </c>
      <c r="B2" s="94" t="s">
        <v>77</v>
      </c>
      <c r="C2" s="95"/>
      <c r="D2" s="95"/>
      <c r="E2" s="95"/>
      <c r="F2" s="95"/>
      <c r="G2" s="96"/>
      <c r="H2" s="80" t="s">
        <v>85</v>
      </c>
      <c r="I2" s="81"/>
      <c r="J2" s="81"/>
      <c r="K2" s="81"/>
      <c r="L2" s="82"/>
    </row>
    <row r="3" spans="1:12" s="6" customFormat="1" ht="15" customHeight="1">
      <c r="A3" s="92"/>
      <c r="B3" s="99" t="s">
        <v>82</v>
      </c>
      <c r="C3" s="100"/>
      <c r="D3" s="100"/>
      <c r="E3" s="100"/>
      <c r="F3" s="101"/>
      <c r="G3" s="102" t="s">
        <v>83</v>
      </c>
      <c r="H3" s="75" t="s">
        <v>0</v>
      </c>
      <c r="I3" s="83" t="s">
        <v>1</v>
      </c>
      <c r="J3" s="84"/>
      <c r="K3" s="84"/>
      <c r="L3" s="85"/>
    </row>
    <row r="4" spans="1:12" s="6" customFormat="1" ht="13.5" customHeight="1">
      <c r="A4" s="92"/>
      <c r="B4" s="73" t="s">
        <v>0</v>
      </c>
      <c r="C4" s="97" t="s">
        <v>20</v>
      </c>
      <c r="D4" s="97"/>
      <c r="E4" s="97"/>
      <c r="F4" s="98"/>
      <c r="G4" s="103"/>
      <c r="H4" s="75"/>
      <c r="I4" s="77" t="s">
        <v>2</v>
      </c>
      <c r="J4" s="77" t="s">
        <v>23</v>
      </c>
      <c r="K4" s="77" t="s">
        <v>78</v>
      </c>
      <c r="L4" s="86" t="s">
        <v>22</v>
      </c>
    </row>
    <row r="5" spans="1:12" s="6" customFormat="1" ht="21" thickBot="1">
      <c r="A5" s="93"/>
      <c r="B5" s="74"/>
      <c r="C5" s="61" t="s">
        <v>22</v>
      </c>
      <c r="D5" s="62" t="s">
        <v>2</v>
      </c>
      <c r="E5" s="62" t="s">
        <v>23</v>
      </c>
      <c r="F5" s="62" t="s">
        <v>78</v>
      </c>
      <c r="G5" s="79"/>
      <c r="H5" s="76"/>
      <c r="I5" s="78"/>
      <c r="J5" s="79"/>
      <c r="K5" s="79"/>
      <c r="L5" s="87"/>
    </row>
    <row r="6" spans="1:12" ht="12.75">
      <c r="A6" s="56" t="s">
        <v>30</v>
      </c>
      <c r="B6" s="57">
        <v>4028</v>
      </c>
      <c r="C6" s="48"/>
      <c r="D6" s="48">
        <v>4028</v>
      </c>
      <c r="E6" s="48"/>
      <c r="F6" s="48"/>
      <c r="G6" s="58"/>
      <c r="H6" s="47">
        <v>2619.5899999999997</v>
      </c>
      <c r="I6" s="48">
        <v>79.65</v>
      </c>
      <c r="J6" s="48">
        <v>43.133</v>
      </c>
      <c r="K6" s="48">
        <v>2312.781</v>
      </c>
      <c r="L6" s="49">
        <v>184.026</v>
      </c>
    </row>
    <row r="7" spans="1:12" ht="12.75">
      <c r="A7" s="7" t="s">
        <v>31</v>
      </c>
      <c r="B7" s="4">
        <v>3324.799</v>
      </c>
      <c r="C7" s="2">
        <v>3127.92</v>
      </c>
      <c r="D7" s="2">
        <v>194.307</v>
      </c>
      <c r="E7" s="2">
        <v>2.572</v>
      </c>
      <c r="F7" s="2"/>
      <c r="G7" s="16"/>
      <c r="H7" s="26">
        <v>59.659000000000006</v>
      </c>
      <c r="I7" s="2">
        <v>45.441</v>
      </c>
      <c r="J7" s="2"/>
      <c r="K7" s="2"/>
      <c r="L7" s="23">
        <v>14.218</v>
      </c>
    </row>
    <row r="8" spans="1:12" ht="12.75">
      <c r="A8" s="7" t="s">
        <v>32</v>
      </c>
      <c r="B8" s="4">
        <v>1735.966</v>
      </c>
      <c r="C8" s="2"/>
      <c r="D8" s="2">
        <v>1725.9409999999998</v>
      </c>
      <c r="E8" s="2">
        <v>10.025</v>
      </c>
      <c r="F8" s="2"/>
      <c r="G8" s="16"/>
      <c r="H8" s="26">
        <v>79.432</v>
      </c>
      <c r="I8" s="2"/>
      <c r="J8" s="2"/>
      <c r="K8" s="2"/>
      <c r="L8" s="23">
        <v>79.432</v>
      </c>
    </row>
    <row r="9" spans="1:12" ht="12.75">
      <c r="A9" s="7" t="s">
        <v>33</v>
      </c>
      <c r="B9" s="4">
        <v>269.92999999999995</v>
      </c>
      <c r="C9" s="2"/>
      <c r="D9" s="2">
        <v>269.92999999999995</v>
      </c>
      <c r="E9" s="2"/>
      <c r="F9" s="2"/>
      <c r="G9" s="16">
        <v>40.2</v>
      </c>
      <c r="H9" s="26">
        <v>6.803</v>
      </c>
      <c r="I9" s="2">
        <v>6.803</v>
      </c>
      <c r="J9" s="2"/>
      <c r="K9" s="2"/>
      <c r="L9" s="23"/>
    </row>
    <row r="10" spans="1:12" ht="13.5" thickBot="1">
      <c r="A10" s="9" t="s">
        <v>34</v>
      </c>
      <c r="B10" s="59">
        <v>495.47299999999996</v>
      </c>
      <c r="C10" s="51"/>
      <c r="D10" s="51">
        <v>495.47299999999996</v>
      </c>
      <c r="E10" s="51"/>
      <c r="F10" s="51"/>
      <c r="G10" s="60">
        <v>24.278</v>
      </c>
      <c r="H10" s="50">
        <v>242.878</v>
      </c>
      <c r="I10" s="51">
        <v>242.878</v>
      </c>
      <c r="J10" s="51"/>
      <c r="K10" s="51"/>
      <c r="L10" s="52"/>
    </row>
    <row r="11" spans="1:12" ht="13.5" thickBot="1">
      <c r="A11" s="54" t="s">
        <v>4</v>
      </c>
      <c r="B11" s="31">
        <f>SUM(B6:B10)</f>
        <v>9854.168</v>
      </c>
      <c r="C11" s="15">
        <f>SUM(C6:C10)</f>
        <v>3127.92</v>
      </c>
      <c r="D11" s="15">
        <f aca="true" t="shared" si="0" ref="D11:L11">SUM(D6:D10)</f>
        <v>6713.651</v>
      </c>
      <c r="E11" s="15">
        <f t="shared" si="0"/>
        <v>12.597000000000001</v>
      </c>
      <c r="F11" s="15">
        <f t="shared" si="0"/>
        <v>0</v>
      </c>
      <c r="G11" s="25">
        <f t="shared" si="0"/>
        <v>64.47800000000001</v>
      </c>
      <c r="H11" s="31">
        <f t="shared" si="0"/>
        <v>3008.3619999999996</v>
      </c>
      <c r="I11" s="15">
        <f t="shared" si="0"/>
        <v>374.772</v>
      </c>
      <c r="J11" s="15">
        <f t="shared" si="0"/>
        <v>43.133</v>
      </c>
      <c r="K11" s="15">
        <f t="shared" si="0"/>
        <v>2312.781</v>
      </c>
      <c r="L11" s="24">
        <f t="shared" si="0"/>
        <v>277.676</v>
      </c>
    </row>
    <row r="12" spans="1:12" ht="12.75">
      <c r="A12" s="10" t="s">
        <v>35</v>
      </c>
      <c r="B12" s="4">
        <v>929.212</v>
      </c>
      <c r="C12" s="1"/>
      <c r="D12" s="1">
        <v>929.212</v>
      </c>
      <c r="E12" s="1"/>
      <c r="F12" s="1"/>
      <c r="G12" s="35"/>
      <c r="H12" s="26">
        <v>419.13100000000003</v>
      </c>
      <c r="I12" s="1">
        <v>23.567</v>
      </c>
      <c r="J12" s="1">
        <v>365.002</v>
      </c>
      <c r="K12" s="1"/>
      <c r="L12" s="35">
        <v>30.562</v>
      </c>
    </row>
    <row r="13" spans="1:12" ht="12.75">
      <c r="A13" s="7" t="s">
        <v>36</v>
      </c>
      <c r="B13" s="4">
        <v>11004.414000000002</v>
      </c>
      <c r="C13" s="2">
        <v>7588.599</v>
      </c>
      <c r="D13" s="2">
        <v>3324.703</v>
      </c>
      <c r="E13" s="2">
        <v>91.112</v>
      </c>
      <c r="F13" s="2"/>
      <c r="G13" s="16"/>
      <c r="H13" s="26">
        <v>728.702</v>
      </c>
      <c r="I13" s="2">
        <v>11.371</v>
      </c>
      <c r="J13" s="2">
        <v>12.999</v>
      </c>
      <c r="K13" s="2"/>
      <c r="L13" s="23">
        <v>704.3319999999999</v>
      </c>
    </row>
    <row r="14" spans="1:12" ht="12.75">
      <c r="A14" s="7" t="s">
        <v>37</v>
      </c>
      <c r="B14" s="4">
        <v>2456533.554</v>
      </c>
      <c r="C14" s="2">
        <v>2453542</v>
      </c>
      <c r="D14" s="22">
        <v>742.6110000000001</v>
      </c>
      <c r="E14" s="2">
        <v>2248.9429999999998</v>
      </c>
      <c r="F14" s="2"/>
      <c r="G14" s="16"/>
      <c r="H14" s="26">
        <v>316.56800000000004</v>
      </c>
      <c r="I14" s="2"/>
      <c r="J14" s="2"/>
      <c r="K14" s="2">
        <v>35.286</v>
      </c>
      <c r="L14" s="23">
        <v>281.28200000000004</v>
      </c>
    </row>
    <row r="15" spans="1:12" ht="12.75">
      <c r="A15" s="7" t="s">
        <v>38</v>
      </c>
      <c r="B15" s="4">
        <v>28071.805</v>
      </c>
      <c r="C15" s="2">
        <v>186.358</v>
      </c>
      <c r="D15" s="2">
        <v>27885.447</v>
      </c>
      <c r="E15" s="2"/>
      <c r="F15" s="2"/>
      <c r="G15" s="16"/>
      <c r="H15" s="26">
        <v>5218.117</v>
      </c>
      <c r="I15" s="2">
        <v>116.09200000000001</v>
      </c>
      <c r="J15" s="2"/>
      <c r="K15" s="2">
        <v>155.066</v>
      </c>
      <c r="L15" s="23">
        <v>4946.958999999999</v>
      </c>
    </row>
    <row r="16" spans="1:12" ht="12.75">
      <c r="A16" s="7" t="s">
        <v>39</v>
      </c>
      <c r="B16" s="4">
        <v>1026.806</v>
      </c>
      <c r="C16" s="2">
        <v>1.1</v>
      </c>
      <c r="D16" s="2">
        <v>982.116</v>
      </c>
      <c r="E16" s="2">
        <v>43.59</v>
      </c>
      <c r="F16" s="2"/>
      <c r="G16" s="16"/>
      <c r="H16" s="26">
        <v>366.283</v>
      </c>
      <c r="I16" s="2">
        <v>123.559</v>
      </c>
      <c r="J16" s="2">
        <v>2.809</v>
      </c>
      <c r="K16" s="2"/>
      <c r="L16" s="23">
        <v>239.915</v>
      </c>
    </row>
    <row r="17" spans="1:12" ht="12.75">
      <c r="A17" s="7" t="s">
        <v>40</v>
      </c>
      <c r="B17" s="4">
        <v>5443.427999999999</v>
      </c>
      <c r="C17" s="2">
        <v>1750</v>
      </c>
      <c r="D17" s="2">
        <v>175.298</v>
      </c>
      <c r="E17" s="2">
        <v>3518.13</v>
      </c>
      <c r="F17" s="2"/>
      <c r="G17" s="16"/>
      <c r="H17" s="26">
        <v>3771.2869999999994</v>
      </c>
      <c r="I17" s="2">
        <v>2544.7619999999997</v>
      </c>
      <c r="J17" s="2"/>
      <c r="K17" s="2">
        <v>146.127</v>
      </c>
      <c r="L17" s="23">
        <v>1080.398</v>
      </c>
    </row>
    <row r="18" spans="1:12" ht="12.75">
      <c r="A18" s="7" t="s">
        <v>41</v>
      </c>
      <c r="B18" s="4">
        <v>3347.5389999999998</v>
      </c>
      <c r="C18" s="2">
        <v>3237.2</v>
      </c>
      <c r="D18" s="2">
        <v>77.939</v>
      </c>
      <c r="E18" s="2">
        <v>32.4</v>
      </c>
      <c r="F18" s="2"/>
      <c r="G18" s="16"/>
      <c r="H18" s="26">
        <v>113.119</v>
      </c>
      <c r="I18" s="2">
        <v>29.24</v>
      </c>
      <c r="J18" s="2"/>
      <c r="K18" s="2"/>
      <c r="L18" s="23">
        <v>83.87899999999999</v>
      </c>
    </row>
    <row r="19" spans="1:12" ht="13.5" thickBot="1">
      <c r="A19" s="9" t="s">
        <v>42</v>
      </c>
      <c r="B19" s="33">
        <v>5529.050000000001</v>
      </c>
      <c r="C19" s="3">
        <v>4040</v>
      </c>
      <c r="D19" s="3">
        <v>1488.482</v>
      </c>
      <c r="E19" s="3"/>
      <c r="F19" s="3">
        <v>0.568</v>
      </c>
      <c r="G19" s="18"/>
      <c r="H19" s="26">
        <v>201.507</v>
      </c>
      <c r="I19" s="3">
        <v>79.31</v>
      </c>
      <c r="J19" s="3"/>
      <c r="K19" s="3"/>
      <c r="L19" s="23">
        <v>122.197</v>
      </c>
    </row>
    <row r="20" spans="1:12" ht="13.5" thickBot="1">
      <c r="A20" s="54" t="s">
        <v>5</v>
      </c>
      <c r="B20" s="19">
        <f>SUM(B12:B19)</f>
        <v>2511885.8079999997</v>
      </c>
      <c r="C20" s="15">
        <f aca="true" t="shared" si="1" ref="C20:L20">SUM(C12:C19)</f>
        <v>2470345.257</v>
      </c>
      <c r="D20" s="15">
        <f t="shared" si="1"/>
        <v>35605.808000000005</v>
      </c>
      <c r="E20" s="15">
        <f t="shared" si="1"/>
        <v>5934.174999999999</v>
      </c>
      <c r="F20" s="15">
        <f t="shared" si="1"/>
        <v>0.568</v>
      </c>
      <c r="G20" s="25">
        <f t="shared" si="1"/>
        <v>0</v>
      </c>
      <c r="H20" s="31">
        <f t="shared" si="1"/>
        <v>11134.714</v>
      </c>
      <c r="I20" s="15">
        <f t="shared" si="1"/>
        <v>2927.9009999999994</v>
      </c>
      <c r="J20" s="15">
        <f t="shared" si="1"/>
        <v>380.81000000000006</v>
      </c>
      <c r="K20" s="15">
        <f t="shared" si="1"/>
        <v>336.47900000000004</v>
      </c>
      <c r="L20" s="24">
        <f t="shared" si="1"/>
        <v>7489.5239999999985</v>
      </c>
    </row>
    <row r="21" spans="1:12" ht="12.75">
      <c r="A21" s="10" t="s">
        <v>43</v>
      </c>
      <c r="B21" s="4">
        <v>75669.399</v>
      </c>
      <c r="C21" s="1">
        <v>57254.841</v>
      </c>
      <c r="D21" s="1">
        <v>18389.524</v>
      </c>
      <c r="E21" s="1">
        <v>7.84</v>
      </c>
      <c r="F21" s="1">
        <v>17.194</v>
      </c>
      <c r="G21" s="17"/>
      <c r="H21" s="26">
        <v>14175.325999999995</v>
      </c>
      <c r="I21" s="1">
        <v>1241.7270000000003</v>
      </c>
      <c r="J21" s="1">
        <v>410.053</v>
      </c>
      <c r="K21" s="1">
        <v>295.73099999999994</v>
      </c>
      <c r="L21" s="35">
        <v>12227.814999999997</v>
      </c>
    </row>
    <row r="22" spans="1:12" ht="12.75">
      <c r="A22" s="7" t="s">
        <v>44</v>
      </c>
      <c r="B22" s="4">
        <v>1249.3210000000001</v>
      </c>
      <c r="C22" s="2"/>
      <c r="D22" s="2">
        <v>662.7760000000001</v>
      </c>
      <c r="E22" s="2">
        <v>586.545</v>
      </c>
      <c r="F22" s="2"/>
      <c r="G22" s="16"/>
      <c r="H22" s="26">
        <v>212.21500000000003</v>
      </c>
      <c r="I22" s="2">
        <v>123.686</v>
      </c>
      <c r="J22" s="2">
        <v>57.529</v>
      </c>
      <c r="K22" s="2"/>
      <c r="L22" s="23">
        <v>31</v>
      </c>
    </row>
    <row r="23" spans="1:12" ht="12.75">
      <c r="A23" s="7" t="s">
        <v>45</v>
      </c>
      <c r="B23" s="4">
        <v>2623.7089999999994</v>
      </c>
      <c r="C23" s="2"/>
      <c r="D23" s="2">
        <v>2623.7089999999994</v>
      </c>
      <c r="E23" s="2"/>
      <c r="F23" s="2"/>
      <c r="G23" s="16"/>
      <c r="H23" s="26">
        <v>363.472</v>
      </c>
      <c r="I23" s="2">
        <v>29.245</v>
      </c>
      <c r="J23" s="2"/>
      <c r="K23" s="2"/>
      <c r="L23" s="23">
        <v>334.227</v>
      </c>
    </row>
    <row r="24" spans="1:12" ht="12.75">
      <c r="A24" s="7" t="s">
        <v>46</v>
      </c>
      <c r="B24" s="4">
        <v>534.161</v>
      </c>
      <c r="C24" s="2"/>
      <c r="D24" s="22">
        <v>534.161</v>
      </c>
      <c r="E24" s="2"/>
      <c r="F24" s="2"/>
      <c r="G24" s="16"/>
      <c r="H24" s="26">
        <v>10</v>
      </c>
      <c r="I24" s="2"/>
      <c r="J24" s="2"/>
      <c r="K24" s="2"/>
      <c r="L24" s="23">
        <v>10</v>
      </c>
    </row>
    <row r="25" spans="1:12" ht="12.75">
      <c r="A25" s="7" t="s">
        <v>47</v>
      </c>
      <c r="B25" s="4">
        <v>3549.218</v>
      </c>
      <c r="C25" s="2"/>
      <c r="D25" s="2">
        <v>3549.218</v>
      </c>
      <c r="E25" s="2"/>
      <c r="F25" s="2"/>
      <c r="G25" s="16"/>
      <c r="H25" s="26">
        <v>42.695</v>
      </c>
      <c r="I25" s="2">
        <v>31.273000000000003</v>
      </c>
      <c r="J25" s="2"/>
      <c r="K25" s="2"/>
      <c r="L25" s="23">
        <v>11.422</v>
      </c>
    </row>
    <row r="26" spans="1:12" ht="12.75">
      <c r="A26" s="7" t="s">
        <v>48</v>
      </c>
      <c r="B26" s="4">
        <v>656.9960000000001</v>
      </c>
      <c r="C26" s="2"/>
      <c r="D26" s="2">
        <v>656.9960000000001</v>
      </c>
      <c r="E26" s="2"/>
      <c r="F26" s="2"/>
      <c r="G26" s="16"/>
      <c r="H26" s="26">
        <v>60.922</v>
      </c>
      <c r="I26" s="2"/>
      <c r="J26" s="2"/>
      <c r="K26" s="2"/>
      <c r="L26" s="23">
        <v>60.922</v>
      </c>
    </row>
    <row r="27" spans="1:12" ht="13.5" thickBot="1">
      <c r="A27" s="9" t="s">
        <v>49</v>
      </c>
      <c r="B27" s="4">
        <v>6279.639</v>
      </c>
      <c r="C27" s="3">
        <v>2914.5</v>
      </c>
      <c r="D27" s="3">
        <v>3357.063</v>
      </c>
      <c r="E27" s="3"/>
      <c r="F27" s="3">
        <v>8.076</v>
      </c>
      <c r="G27" s="18"/>
      <c r="H27" s="26">
        <v>390.611</v>
      </c>
      <c r="I27" s="3">
        <v>60.575</v>
      </c>
      <c r="J27" s="3"/>
      <c r="K27" s="3"/>
      <c r="L27" s="23">
        <v>330.03599999999994</v>
      </c>
    </row>
    <row r="28" spans="1:12" ht="13.5" thickBot="1">
      <c r="A28" s="63" t="s">
        <v>6</v>
      </c>
      <c r="B28" s="32">
        <f>SUM(B21:B27)</f>
        <v>90562.44299999998</v>
      </c>
      <c r="C28" s="20">
        <f aca="true" t="shared" si="2" ref="C28:L28">SUM(C21:C27)</f>
        <v>60169.341</v>
      </c>
      <c r="D28" s="20">
        <f>SUM(D21:D27)</f>
        <v>29773.447</v>
      </c>
      <c r="E28" s="20">
        <f t="shared" si="2"/>
        <v>594.385</v>
      </c>
      <c r="F28" s="20">
        <f t="shared" si="2"/>
        <v>25.27</v>
      </c>
      <c r="G28" s="28">
        <f t="shared" si="2"/>
        <v>0</v>
      </c>
      <c r="H28" s="32">
        <f t="shared" si="2"/>
        <v>15255.240999999996</v>
      </c>
      <c r="I28" s="20">
        <f t="shared" si="2"/>
        <v>1486.506</v>
      </c>
      <c r="J28" s="20">
        <f t="shared" si="2"/>
        <v>467.582</v>
      </c>
      <c r="K28" s="20">
        <f t="shared" si="2"/>
        <v>295.73099999999994</v>
      </c>
      <c r="L28" s="29">
        <f t="shared" si="2"/>
        <v>13005.421999999999</v>
      </c>
    </row>
    <row r="29" spans="1:12" ht="12.75">
      <c r="A29" s="10" t="s">
        <v>50</v>
      </c>
      <c r="B29" s="4">
        <v>420.885</v>
      </c>
      <c r="C29" s="1"/>
      <c r="D29" s="1">
        <v>13.969999999999999</v>
      </c>
      <c r="E29" s="1">
        <v>406.91499999999996</v>
      </c>
      <c r="F29" s="1"/>
      <c r="G29" s="17"/>
      <c r="H29" s="26">
        <v>89.804</v>
      </c>
      <c r="I29" s="1">
        <v>81.708</v>
      </c>
      <c r="J29" s="1">
        <v>8.096</v>
      </c>
      <c r="K29" s="1"/>
      <c r="L29" s="35"/>
    </row>
    <row r="30" spans="1:12" ht="12.75">
      <c r="A30" s="7" t="s">
        <v>51</v>
      </c>
      <c r="B30" s="4">
        <v>4071.342</v>
      </c>
      <c r="C30" s="2">
        <v>3624.8</v>
      </c>
      <c r="D30" s="2">
        <v>442.997</v>
      </c>
      <c r="E30" s="2">
        <v>3.545</v>
      </c>
      <c r="F30" s="2"/>
      <c r="G30" s="16"/>
      <c r="H30" s="26">
        <v>288.893</v>
      </c>
      <c r="I30" s="2">
        <v>43.824</v>
      </c>
      <c r="J30" s="2"/>
      <c r="K30" s="2">
        <v>14.05</v>
      </c>
      <c r="L30" s="23">
        <v>231.019</v>
      </c>
    </row>
    <row r="31" spans="1:12" ht="12.75">
      <c r="A31" s="7" t="s">
        <v>52</v>
      </c>
      <c r="B31" s="4">
        <v>6067.538</v>
      </c>
      <c r="C31" s="2"/>
      <c r="D31" s="2">
        <v>6059.122</v>
      </c>
      <c r="E31" s="2">
        <v>8.416</v>
      </c>
      <c r="F31" s="2"/>
      <c r="G31" s="16"/>
      <c r="H31" s="26">
        <v>3428.4229999999993</v>
      </c>
      <c r="I31" s="2">
        <v>87.97200000000001</v>
      </c>
      <c r="J31" s="2">
        <v>17.814</v>
      </c>
      <c r="K31" s="2">
        <v>8.007</v>
      </c>
      <c r="L31" s="23">
        <v>3314.629999999999</v>
      </c>
    </row>
    <row r="32" spans="1:12" ht="12.75">
      <c r="A32" s="8" t="s">
        <v>53</v>
      </c>
      <c r="B32" s="4">
        <v>1354.429</v>
      </c>
      <c r="C32" s="3"/>
      <c r="D32" s="3">
        <v>1353.429</v>
      </c>
      <c r="E32" s="3">
        <v>1</v>
      </c>
      <c r="F32" s="3"/>
      <c r="G32" s="18"/>
      <c r="H32" s="26">
        <v>54.035</v>
      </c>
      <c r="I32" s="2">
        <v>45.003</v>
      </c>
      <c r="J32" s="2"/>
      <c r="K32" s="2"/>
      <c r="L32" s="23">
        <v>9.032</v>
      </c>
    </row>
    <row r="33" spans="1:12" ht="13.5" thickBot="1">
      <c r="A33" s="9" t="s">
        <v>54</v>
      </c>
      <c r="B33" s="4">
        <v>1702.6520000000003</v>
      </c>
      <c r="C33" s="3"/>
      <c r="D33" s="3">
        <v>1677.2810000000002</v>
      </c>
      <c r="E33" s="3">
        <v>25.371</v>
      </c>
      <c r="F33" s="3"/>
      <c r="G33" s="18"/>
      <c r="H33" s="26">
        <v>499.68899999999996</v>
      </c>
      <c r="I33" s="3">
        <v>37.747</v>
      </c>
      <c r="J33" s="3"/>
      <c r="K33" s="3"/>
      <c r="L33" s="23">
        <v>461.94199999999995</v>
      </c>
    </row>
    <row r="34" spans="1:12" ht="13.5" thickBot="1">
      <c r="A34" s="54" t="s">
        <v>7</v>
      </c>
      <c r="B34" s="32">
        <f aca="true" t="shared" si="3" ref="B34:L34">SUM(B29:B33)</f>
        <v>13616.846</v>
      </c>
      <c r="C34" s="20">
        <f t="shared" si="3"/>
        <v>3624.8</v>
      </c>
      <c r="D34" s="20">
        <f t="shared" si="3"/>
        <v>9546.799</v>
      </c>
      <c r="E34" s="20">
        <f t="shared" si="3"/>
        <v>445.24699999999996</v>
      </c>
      <c r="F34" s="20">
        <f t="shared" si="3"/>
        <v>0</v>
      </c>
      <c r="G34" s="28">
        <f t="shared" si="3"/>
        <v>0</v>
      </c>
      <c r="H34" s="32">
        <f t="shared" si="3"/>
        <v>4360.843999999999</v>
      </c>
      <c r="I34" s="20">
        <f t="shared" si="3"/>
        <v>296.254</v>
      </c>
      <c r="J34" s="20">
        <f t="shared" si="3"/>
        <v>25.91</v>
      </c>
      <c r="K34" s="20">
        <f t="shared" si="3"/>
        <v>22.057000000000002</v>
      </c>
      <c r="L34" s="29">
        <f t="shared" si="3"/>
        <v>4016.6229999999996</v>
      </c>
    </row>
    <row r="35" spans="1:12" ht="12.75">
      <c r="A35" s="10" t="s">
        <v>24</v>
      </c>
      <c r="B35" s="4">
        <v>1549.7900000000002</v>
      </c>
      <c r="C35" s="1"/>
      <c r="D35" s="1">
        <v>1549.7900000000002</v>
      </c>
      <c r="E35" s="1"/>
      <c r="F35" s="1"/>
      <c r="G35" s="17"/>
      <c r="H35" s="26">
        <v>162.897</v>
      </c>
      <c r="I35" s="1">
        <v>153.193</v>
      </c>
      <c r="J35" s="1"/>
      <c r="K35" s="1"/>
      <c r="L35" s="35">
        <v>9.704</v>
      </c>
    </row>
    <row r="36" spans="1:12" ht="12.75">
      <c r="A36" s="7" t="s">
        <v>25</v>
      </c>
      <c r="B36" s="4">
        <v>636.006</v>
      </c>
      <c r="C36" s="2"/>
      <c r="D36" s="2">
        <v>636.006</v>
      </c>
      <c r="E36" s="2"/>
      <c r="F36" s="2"/>
      <c r="G36" s="16">
        <v>29.079</v>
      </c>
      <c r="H36" s="26">
        <v>139.47</v>
      </c>
      <c r="I36" s="2">
        <v>139.47</v>
      </c>
      <c r="J36" s="2"/>
      <c r="K36" s="2"/>
      <c r="L36" s="23"/>
    </row>
    <row r="37" spans="1:12" ht="12.75">
      <c r="A37" s="7" t="s">
        <v>26</v>
      </c>
      <c r="B37" s="4">
        <v>12163.1</v>
      </c>
      <c r="C37" s="2"/>
      <c r="D37" s="2">
        <v>12163.1</v>
      </c>
      <c r="E37" s="2"/>
      <c r="F37" s="2"/>
      <c r="G37" s="16"/>
      <c r="H37" s="26">
        <v>1563.7420000000002</v>
      </c>
      <c r="I37" s="2">
        <v>62.352999999999994</v>
      </c>
      <c r="J37" s="2"/>
      <c r="K37" s="2"/>
      <c r="L37" s="23">
        <v>1501.3890000000001</v>
      </c>
    </row>
    <row r="38" spans="1:12" ht="12.75">
      <c r="A38" s="7" t="s">
        <v>27</v>
      </c>
      <c r="B38" s="4">
        <v>217.29199999999997</v>
      </c>
      <c r="C38" s="2"/>
      <c r="D38" s="2">
        <v>93.28699999999999</v>
      </c>
      <c r="E38" s="2">
        <v>124.005</v>
      </c>
      <c r="F38" s="2"/>
      <c r="G38" s="16"/>
      <c r="H38" s="26">
        <v>53.582</v>
      </c>
      <c r="I38" s="2">
        <v>53.582</v>
      </c>
      <c r="J38" s="2"/>
      <c r="K38" s="2"/>
      <c r="L38" s="23"/>
    </row>
    <row r="39" spans="1:12" ht="12.75">
      <c r="A39" s="7" t="s">
        <v>28</v>
      </c>
      <c r="B39" s="4">
        <v>1130.2839999999997</v>
      </c>
      <c r="C39" s="2"/>
      <c r="D39" s="2">
        <v>1130.2839999999997</v>
      </c>
      <c r="E39" s="2"/>
      <c r="F39" s="2"/>
      <c r="G39" s="16"/>
      <c r="H39" s="26">
        <v>163.807</v>
      </c>
      <c r="I39" s="2">
        <v>137.265</v>
      </c>
      <c r="J39" s="2"/>
      <c r="K39" s="2"/>
      <c r="L39" s="23">
        <v>26.542</v>
      </c>
    </row>
    <row r="40" spans="1:12" ht="13.5" thickBot="1">
      <c r="A40" s="7" t="s">
        <v>29</v>
      </c>
      <c r="B40" s="34">
        <v>5391.688999999999</v>
      </c>
      <c r="C40" s="3">
        <v>1860</v>
      </c>
      <c r="D40" s="3">
        <v>3513.319</v>
      </c>
      <c r="E40" s="3">
        <v>18.37</v>
      </c>
      <c r="F40" s="3"/>
      <c r="G40" s="18"/>
      <c r="H40" s="36">
        <v>284.95000000000005</v>
      </c>
      <c r="I40" s="3">
        <v>7.72</v>
      </c>
      <c r="J40" s="3"/>
      <c r="K40" s="3"/>
      <c r="L40" s="27">
        <v>277.23</v>
      </c>
    </row>
    <row r="41" spans="1:12" ht="13.5" thickBot="1">
      <c r="A41" s="54" t="s">
        <v>8</v>
      </c>
      <c r="B41" s="31">
        <f>SUM(B35:B40)</f>
        <v>21088.161</v>
      </c>
      <c r="C41" s="15">
        <f aca="true" t="shared" si="4" ref="C41:L41">SUM(C35:C40)</f>
        <v>1860</v>
      </c>
      <c r="D41" s="15">
        <f t="shared" si="4"/>
        <v>19085.786</v>
      </c>
      <c r="E41" s="15">
        <f t="shared" si="4"/>
        <v>142.375</v>
      </c>
      <c r="F41" s="15">
        <f t="shared" si="4"/>
        <v>0</v>
      </c>
      <c r="G41" s="25">
        <f t="shared" si="4"/>
        <v>29.079</v>
      </c>
      <c r="H41" s="31">
        <f t="shared" si="4"/>
        <v>2368.4480000000003</v>
      </c>
      <c r="I41" s="15">
        <f t="shared" si="4"/>
        <v>553.5830000000001</v>
      </c>
      <c r="J41" s="15">
        <f t="shared" si="4"/>
        <v>0</v>
      </c>
      <c r="K41" s="15">
        <f t="shared" si="4"/>
        <v>0</v>
      </c>
      <c r="L41" s="24">
        <f t="shared" si="4"/>
        <v>1814.865</v>
      </c>
    </row>
    <row r="42" spans="1:12" ht="12.75">
      <c r="A42" s="13" t="s">
        <v>13</v>
      </c>
      <c r="B42" s="26">
        <v>1279.883</v>
      </c>
      <c r="C42" s="1"/>
      <c r="D42" s="1">
        <v>1279.883</v>
      </c>
      <c r="E42" s="1"/>
      <c r="F42" s="1"/>
      <c r="G42" s="35"/>
      <c r="H42" s="26">
        <v>8624.899</v>
      </c>
      <c r="I42" s="1">
        <v>53.802</v>
      </c>
      <c r="J42" s="1"/>
      <c r="K42" s="1"/>
      <c r="L42" s="35">
        <v>8571.097</v>
      </c>
    </row>
    <row r="43" spans="1:12" ht="12.75">
      <c r="A43" s="12" t="s">
        <v>14</v>
      </c>
      <c r="B43" s="26">
        <v>860.7099999999998</v>
      </c>
      <c r="C43" s="2"/>
      <c r="D43" s="2">
        <v>860.7099999999998</v>
      </c>
      <c r="E43" s="2"/>
      <c r="F43" s="2"/>
      <c r="G43" s="23"/>
      <c r="H43" s="26">
        <v>32</v>
      </c>
      <c r="I43" s="2"/>
      <c r="J43" s="2"/>
      <c r="K43" s="2"/>
      <c r="L43" s="23">
        <v>32</v>
      </c>
    </row>
    <row r="44" spans="1:12" ht="12.75">
      <c r="A44" s="12" t="s">
        <v>15</v>
      </c>
      <c r="B44" s="26">
        <v>3769.035</v>
      </c>
      <c r="C44" s="2">
        <v>3088</v>
      </c>
      <c r="D44" s="2">
        <v>681.0350000000001</v>
      </c>
      <c r="E44" s="2"/>
      <c r="F44" s="2"/>
      <c r="G44" s="23"/>
      <c r="H44" s="26"/>
      <c r="I44" s="2"/>
      <c r="J44" s="2"/>
      <c r="K44" s="2"/>
      <c r="L44" s="23"/>
    </row>
    <row r="45" spans="1:12" ht="12.75">
      <c r="A45" s="12" t="s">
        <v>3</v>
      </c>
      <c r="B45" s="26">
        <v>8984.317</v>
      </c>
      <c r="C45" s="2">
        <v>8409.955</v>
      </c>
      <c r="D45" s="2">
        <v>448.577</v>
      </c>
      <c r="E45" s="2">
        <v>125.785</v>
      </c>
      <c r="F45" s="2"/>
      <c r="G45" s="23"/>
      <c r="H45" s="26">
        <v>3.673</v>
      </c>
      <c r="I45" s="2"/>
      <c r="J45" s="2"/>
      <c r="K45" s="2"/>
      <c r="L45" s="23">
        <v>3.673</v>
      </c>
    </row>
    <row r="46" spans="1:12" ht="12.75">
      <c r="A46" s="12" t="s">
        <v>16</v>
      </c>
      <c r="B46" s="26">
        <v>1587.872</v>
      </c>
      <c r="C46" s="2"/>
      <c r="D46" s="2">
        <v>1557.719</v>
      </c>
      <c r="E46" s="2">
        <v>30.153</v>
      </c>
      <c r="F46" s="2"/>
      <c r="G46" s="23"/>
      <c r="H46" s="26">
        <v>680.166</v>
      </c>
      <c r="I46" s="2">
        <v>649.207</v>
      </c>
      <c r="J46" s="2"/>
      <c r="K46" s="2"/>
      <c r="L46" s="23">
        <v>30.959</v>
      </c>
    </row>
    <row r="47" spans="1:12" ht="12.75">
      <c r="A47" s="13" t="s">
        <v>17</v>
      </c>
      <c r="B47" s="26">
        <v>8412.476</v>
      </c>
      <c r="C47" s="1"/>
      <c r="D47" s="1">
        <v>8412.476</v>
      </c>
      <c r="E47" s="1"/>
      <c r="F47" s="1"/>
      <c r="G47" s="35"/>
      <c r="H47" s="26">
        <v>517.884</v>
      </c>
      <c r="I47" s="2">
        <v>69.331</v>
      </c>
      <c r="J47" s="2"/>
      <c r="K47" s="2"/>
      <c r="L47" s="23">
        <v>448.553</v>
      </c>
    </row>
    <row r="48" spans="1:12" ht="13.5" thickBot="1">
      <c r="A48" s="14" t="s">
        <v>18</v>
      </c>
      <c r="B48" s="50">
        <v>2041.635</v>
      </c>
      <c r="C48" s="51">
        <v>1120</v>
      </c>
      <c r="D48" s="51">
        <v>921.6349999999998</v>
      </c>
      <c r="E48" s="51"/>
      <c r="F48" s="51"/>
      <c r="G48" s="52"/>
      <c r="H48" s="36">
        <v>25.036</v>
      </c>
      <c r="I48" s="3">
        <v>11.036</v>
      </c>
      <c r="J48" s="3">
        <v>14</v>
      </c>
      <c r="K48" s="3"/>
      <c r="L48" s="27"/>
    </row>
    <row r="49" spans="1:12" ht="13.5" thickBot="1">
      <c r="A49" s="54" t="s">
        <v>12</v>
      </c>
      <c r="B49" s="30">
        <f aca="true" t="shared" si="5" ref="B49:L49">SUM(B42:B48)</f>
        <v>26935.927999999996</v>
      </c>
      <c r="C49" s="25">
        <f t="shared" si="5"/>
        <v>12617.955</v>
      </c>
      <c r="D49" s="25">
        <f t="shared" si="5"/>
        <v>14162.035000000002</v>
      </c>
      <c r="E49" s="15">
        <f t="shared" si="5"/>
        <v>155.938</v>
      </c>
      <c r="F49" s="15">
        <f t="shared" si="5"/>
        <v>0</v>
      </c>
      <c r="G49" s="21">
        <f t="shared" si="5"/>
        <v>0</v>
      </c>
      <c r="H49" s="30">
        <f t="shared" si="5"/>
        <v>9883.658</v>
      </c>
      <c r="I49" s="15">
        <f t="shared" si="5"/>
        <v>783.376</v>
      </c>
      <c r="J49" s="21">
        <f t="shared" si="5"/>
        <v>14</v>
      </c>
      <c r="K49" s="15">
        <f t="shared" si="5"/>
        <v>0</v>
      </c>
      <c r="L49" s="24">
        <f t="shared" si="5"/>
        <v>9086.282000000001</v>
      </c>
    </row>
    <row r="50" spans="1:12" ht="12.75">
      <c r="A50" s="10" t="s">
        <v>59</v>
      </c>
      <c r="B50" s="4">
        <v>1216.283</v>
      </c>
      <c r="C50" s="1"/>
      <c r="D50" s="1">
        <v>1055.7849999999999</v>
      </c>
      <c r="E50" s="1">
        <v>160.498</v>
      </c>
      <c r="F50" s="1"/>
      <c r="G50" s="17"/>
      <c r="H50" s="26">
        <v>503.98199999999997</v>
      </c>
      <c r="I50" s="1">
        <v>140.007</v>
      </c>
      <c r="J50" s="1"/>
      <c r="K50" s="1">
        <v>42.921</v>
      </c>
      <c r="L50" s="35">
        <v>321.054</v>
      </c>
    </row>
    <row r="51" spans="1:12" ht="12.75">
      <c r="A51" s="7" t="s">
        <v>60</v>
      </c>
      <c r="B51" s="4">
        <v>738.513</v>
      </c>
      <c r="C51" s="2"/>
      <c r="D51" s="2">
        <v>713.229</v>
      </c>
      <c r="E51" s="2">
        <v>17.874</v>
      </c>
      <c r="F51" s="2">
        <v>7.41</v>
      </c>
      <c r="G51" s="16"/>
      <c r="H51" s="26">
        <v>18.47</v>
      </c>
      <c r="I51" s="2">
        <v>16.717</v>
      </c>
      <c r="J51" s="2"/>
      <c r="K51" s="2"/>
      <c r="L51" s="23">
        <v>1.7530000000000001</v>
      </c>
    </row>
    <row r="52" spans="1:12" ht="12.75">
      <c r="A52" s="7" t="s">
        <v>61</v>
      </c>
      <c r="B52" s="4">
        <v>652.195</v>
      </c>
      <c r="C52" s="3"/>
      <c r="D52" s="22">
        <v>637.9870000000001</v>
      </c>
      <c r="E52" s="3">
        <v>14.208</v>
      </c>
      <c r="F52" s="3"/>
      <c r="G52" s="18"/>
      <c r="H52" s="26">
        <v>40.555</v>
      </c>
      <c r="I52" s="2">
        <v>40.555</v>
      </c>
      <c r="J52" s="2"/>
      <c r="K52" s="2"/>
      <c r="L52" s="23"/>
    </row>
    <row r="53" spans="1:12" ht="13.5" thickBot="1">
      <c r="A53" s="11" t="s">
        <v>62</v>
      </c>
      <c r="B53" s="34">
        <v>3571.4339999999997</v>
      </c>
      <c r="C53" s="3"/>
      <c r="D53" s="3">
        <v>3526.4799999999996</v>
      </c>
      <c r="E53" s="3">
        <v>44.95399999999999</v>
      </c>
      <c r="F53" s="3"/>
      <c r="G53" s="18"/>
      <c r="H53" s="36">
        <v>102.971</v>
      </c>
      <c r="I53" s="3">
        <v>102.971</v>
      </c>
      <c r="J53" s="3"/>
      <c r="K53" s="3"/>
      <c r="L53" s="27"/>
    </row>
    <row r="54" spans="1:12" ht="13.5" thickBot="1">
      <c r="A54" s="54" t="s">
        <v>9</v>
      </c>
      <c r="B54" s="31">
        <f aca="true" t="shared" si="6" ref="B54:L54">SUM(B50:B53)</f>
        <v>6178.424999999999</v>
      </c>
      <c r="C54" s="15">
        <f t="shared" si="6"/>
        <v>0</v>
      </c>
      <c r="D54" s="15">
        <f t="shared" si="6"/>
        <v>5933.481</v>
      </c>
      <c r="E54" s="15">
        <f t="shared" si="6"/>
        <v>237.534</v>
      </c>
      <c r="F54" s="15">
        <f t="shared" si="6"/>
        <v>7.41</v>
      </c>
      <c r="G54" s="25">
        <f t="shared" si="6"/>
        <v>0</v>
      </c>
      <c r="H54" s="31">
        <f t="shared" si="6"/>
        <v>665.978</v>
      </c>
      <c r="I54" s="15">
        <f t="shared" si="6"/>
        <v>300.25</v>
      </c>
      <c r="J54" s="15">
        <f t="shared" si="6"/>
        <v>0</v>
      </c>
      <c r="K54" s="15">
        <f t="shared" si="6"/>
        <v>42.921</v>
      </c>
      <c r="L54" s="24">
        <f t="shared" si="6"/>
        <v>322.80699999999996</v>
      </c>
    </row>
    <row r="55" spans="1:12" ht="12.75">
      <c r="A55" s="10" t="s">
        <v>55</v>
      </c>
      <c r="B55" s="4">
        <v>6918.525999999999</v>
      </c>
      <c r="C55" s="1"/>
      <c r="D55" s="1">
        <v>6882.1449999999995</v>
      </c>
      <c r="E55" s="1">
        <v>21.576</v>
      </c>
      <c r="F55" s="1">
        <v>14.805</v>
      </c>
      <c r="G55" s="17"/>
      <c r="H55" s="26">
        <v>3784.0150000000003</v>
      </c>
      <c r="I55" s="1">
        <v>67.541</v>
      </c>
      <c r="J55" s="1">
        <v>25.638</v>
      </c>
      <c r="K55" s="1"/>
      <c r="L55" s="35">
        <v>3690.8360000000002</v>
      </c>
    </row>
    <row r="56" spans="1:12" ht="12.75">
      <c r="A56" s="7" t="s">
        <v>56</v>
      </c>
      <c r="B56" s="4">
        <v>2127.526</v>
      </c>
      <c r="C56" s="2"/>
      <c r="D56" s="2">
        <v>2127.526</v>
      </c>
      <c r="E56" s="2"/>
      <c r="F56" s="2"/>
      <c r="G56" s="16"/>
      <c r="H56" s="26">
        <v>148.582</v>
      </c>
      <c r="I56" s="2">
        <v>34.884</v>
      </c>
      <c r="J56" s="2"/>
      <c r="K56" s="2"/>
      <c r="L56" s="23">
        <v>113.69800000000001</v>
      </c>
    </row>
    <row r="57" spans="1:12" ht="12.75">
      <c r="A57" s="7" t="s">
        <v>57</v>
      </c>
      <c r="B57" s="4">
        <v>230.29100000000003</v>
      </c>
      <c r="C57" s="2"/>
      <c r="D57" s="2">
        <v>230.29100000000003</v>
      </c>
      <c r="E57" s="2"/>
      <c r="F57" s="2"/>
      <c r="G57" s="16"/>
      <c r="H57" s="26">
        <v>5.964</v>
      </c>
      <c r="I57" s="2">
        <v>5.964</v>
      </c>
      <c r="J57" s="2"/>
      <c r="K57" s="2"/>
      <c r="L57" s="23"/>
    </row>
    <row r="58" spans="1:12" ht="13.5" thickBot="1">
      <c r="A58" s="9" t="s">
        <v>58</v>
      </c>
      <c r="B58" s="34">
        <v>5632.453</v>
      </c>
      <c r="C58" s="3">
        <v>1800</v>
      </c>
      <c r="D58" s="3">
        <v>3832.452999999999</v>
      </c>
      <c r="E58" s="3"/>
      <c r="F58" s="3"/>
      <c r="G58" s="18"/>
      <c r="H58" s="36"/>
      <c r="I58" s="3"/>
      <c r="J58" s="3"/>
      <c r="K58" s="3"/>
      <c r="L58" s="27"/>
    </row>
    <row r="59" spans="1:12" ht="13.5" thickBot="1">
      <c r="A59" s="54" t="s">
        <v>21</v>
      </c>
      <c r="B59" s="31">
        <f>SUM(B55:B58)</f>
        <v>14908.795999999998</v>
      </c>
      <c r="C59" s="15">
        <f aca="true" t="shared" si="7" ref="C59:L59">SUM(C55:C58)</f>
        <v>1800</v>
      </c>
      <c r="D59" s="15">
        <f t="shared" si="7"/>
        <v>13072.414999999997</v>
      </c>
      <c r="E59" s="15">
        <f t="shared" si="7"/>
        <v>21.576</v>
      </c>
      <c r="F59" s="15">
        <f t="shared" si="7"/>
        <v>14.805</v>
      </c>
      <c r="G59" s="25">
        <f t="shared" si="7"/>
        <v>0</v>
      </c>
      <c r="H59" s="31">
        <f t="shared" si="7"/>
        <v>3938.561</v>
      </c>
      <c r="I59" s="15">
        <f t="shared" si="7"/>
        <v>108.389</v>
      </c>
      <c r="J59" s="15">
        <f t="shared" si="7"/>
        <v>25.638</v>
      </c>
      <c r="K59" s="15">
        <f t="shared" si="7"/>
        <v>0</v>
      </c>
      <c r="L59" s="24">
        <f t="shared" si="7"/>
        <v>3804.534</v>
      </c>
    </row>
    <row r="60" spans="1:12" ht="12.75">
      <c r="A60" s="10" t="s">
        <v>63</v>
      </c>
      <c r="B60" s="4">
        <v>1445.1479999999997</v>
      </c>
      <c r="C60" s="1"/>
      <c r="D60" s="1">
        <v>1445.1479999999997</v>
      </c>
      <c r="E60" s="1"/>
      <c r="F60" s="1"/>
      <c r="G60" s="17">
        <v>2.197</v>
      </c>
      <c r="H60" s="26">
        <v>94.82099999999998</v>
      </c>
      <c r="I60" s="1">
        <v>38.23799999999999</v>
      </c>
      <c r="J60" s="1"/>
      <c r="K60" s="1">
        <v>56.583</v>
      </c>
      <c r="L60" s="35"/>
    </row>
    <row r="61" spans="1:12" ht="12.75">
      <c r="A61" s="7" t="s">
        <v>64</v>
      </c>
      <c r="B61" s="4">
        <v>6307.649</v>
      </c>
      <c r="C61" s="2">
        <v>5716</v>
      </c>
      <c r="D61" s="2">
        <v>591.649</v>
      </c>
      <c r="E61" s="2"/>
      <c r="F61" s="2"/>
      <c r="G61" s="16">
        <v>3.285</v>
      </c>
      <c r="H61" s="26">
        <v>8.496</v>
      </c>
      <c r="I61" s="2">
        <v>8.496</v>
      </c>
      <c r="J61" s="2"/>
      <c r="K61" s="2"/>
      <c r="L61" s="23"/>
    </row>
    <row r="62" spans="1:12" ht="12.75">
      <c r="A62" s="7" t="s">
        <v>65</v>
      </c>
      <c r="B62" s="4">
        <v>3514.215</v>
      </c>
      <c r="C62" s="3">
        <v>3237.7900000000004</v>
      </c>
      <c r="D62" s="3">
        <v>276.425</v>
      </c>
      <c r="E62" s="3"/>
      <c r="F62" s="3"/>
      <c r="G62" s="18">
        <v>10.655999999999999</v>
      </c>
      <c r="H62" s="26">
        <v>7.22</v>
      </c>
      <c r="I62" s="2">
        <v>7.22</v>
      </c>
      <c r="J62" s="2"/>
      <c r="K62" s="2"/>
      <c r="L62" s="23"/>
    </row>
    <row r="63" spans="1:12" ht="12.75">
      <c r="A63" s="8" t="s">
        <v>66</v>
      </c>
      <c r="B63" s="4">
        <v>4527.798</v>
      </c>
      <c r="C63" s="2"/>
      <c r="D63" s="2">
        <v>4527.798000000001</v>
      </c>
      <c r="E63" s="2"/>
      <c r="F63" s="2"/>
      <c r="G63" s="16">
        <v>3.314</v>
      </c>
      <c r="H63" s="26">
        <v>1153.4650000000001</v>
      </c>
      <c r="I63" s="2">
        <v>175.14899999999997</v>
      </c>
      <c r="J63" s="2">
        <v>6.101999999999999</v>
      </c>
      <c r="K63" s="2">
        <v>103.669</v>
      </c>
      <c r="L63" s="23">
        <v>868.545</v>
      </c>
    </row>
    <row r="64" spans="1:12" ht="12.75">
      <c r="A64" s="7" t="s">
        <v>67</v>
      </c>
      <c r="B64" s="4">
        <v>13813.052</v>
      </c>
      <c r="C64" s="1">
        <v>12492</v>
      </c>
      <c r="D64" s="1">
        <v>1321.052</v>
      </c>
      <c r="E64" s="1"/>
      <c r="F64" s="1"/>
      <c r="G64" s="17"/>
      <c r="H64" s="26">
        <v>1093.142</v>
      </c>
      <c r="I64" s="2">
        <v>379.199</v>
      </c>
      <c r="J64" s="2"/>
      <c r="K64" s="2"/>
      <c r="L64" s="23">
        <v>713.943</v>
      </c>
    </row>
    <row r="65" spans="1:12" ht="13.5" thickBot="1">
      <c r="A65" s="9" t="s">
        <v>68</v>
      </c>
      <c r="B65" s="34">
        <v>5193.504000000001</v>
      </c>
      <c r="C65" s="3">
        <v>4792.9</v>
      </c>
      <c r="D65" s="3">
        <v>398.28000000000003</v>
      </c>
      <c r="E65" s="3">
        <v>2.324</v>
      </c>
      <c r="F65" s="3"/>
      <c r="G65" s="18">
        <v>8.888</v>
      </c>
      <c r="H65" s="36">
        <v>34.248000000000005</v>
      </c>
      <c r="I65" s="3">
        <v>34.248000000000005</v>
      </c>
      <c r="J65" s="3"/>
      <c r="K65" s="3"/>
      <c r="L65" s="27"/>
    </row>
    <row r="66" spans="1:12" ht="13.5" thickBot="1">
      <c r="A66" s="54" t="s">
        <v>10</v>
      </c>
      <c r="B66" s="31">
        <f>SUM(B60:B65)</f>
        <v>34801.366</v>
      </c>
      <c r="C66" s="15">
        <f aca="true" t="shared" si="8" ref="C66:L66">SUM(C60:C65)</f>
        <v>26238.690000000002</v>
      </c>
      <c r="D66" s="15">
        <f>SUM(D60:D65)</f>
        <v>8560.352</v>
      </c>
      <c r="E66" s="15">
        <f t="shared" si="8"/>
        <v>2.324</v>
      </c>
      <c r="F66" s="15">
        <f t="shared" si="8"/>
        <v>0</v>
      </c>
      <c r="G66" s="25">
        <f t="shared" si="8"/>
        <v>28.339999999999996</v>
      </c>
      <c r="H66" s="31">
        <f t="shared" si="8"/>
        <v>2391.3920000000003</v>
      </c>
      <c r="I66" s="15">
        <f t="shared" si="8"/>
        <v>642.55</v>
      </c>
      <c r="J66" s="15">
        <f t="shared" si="8"/>
        <v>6.101999999999999</v>
      </c>
      <c r="K66" s="15">
        <f t="shared" si="8"/>
        <v>160.252</v>
      </c>
      <c r="L66" s="24">
        <f t="shared" si="8"/>
        <v>1582.4879999999998</v>
      </c>
    </row>
    <row r="67" spans="1:12" ht="12.75">
      <c r="A67" s="10" t="s">
        <v>69</v>
      </c>
      <c r="B67" s="47">
        <v>24816.2</v>
      </c>
      <c r="C67" s="48">
        <v>21900.056</v>
      </c>
      <c r="D67" s="48">
        <v>1478.345</v>
      </c>
      <c r="E67" s="48">
        <v>1437.7990000000002</v>
      </c>
      <c r="F67" s="48"/>
      <c r="G67" s="49">
        <v>7.131</v>
      </c>
      <c r="H67" s="4">
        <v>282.77199999999993</v>
      </c>
      <c r="I67" s="1">
        <v>189.66900000000004</v>
      </c>
      <c r="J67" s="1">
        <v>63.428</v>
      </c>
      <c r="K67" s="1">
        <v>2.753</v>
      </c>
      <c r="L67" s="35">
        <v>26.922</v>
      </c>
    </row>
    <row r="68" spans="1:12" ht="12.75">
      <c r="A68" s="7" t="s">
        <v>70</v>
      </c>
      <c r="B68" s="26">
        <v>1249.8910000000003</v>
      </c>
      <c r="C68" s="2">
        <v>372.763</v>
      </c>
      <c r="D68" s="2">
        <v>32.79</v>
      </c>
      <c r="E68" s="2">
        <v>844.338</v>
      </c>
      <c r="F68" s="2"/>
      <c r="G68" s="23"/>
      <c r="H68" s="4">
        <v>10.446</v>
      </c>
      <c r="I68" s="2">
        <v>10.446</v>
      </c>
      <c r="J68" s="2"/>
      <c r="K68" s="2"/>
      <c r="L68" s="23"/>
    </row>
    <row r="69" spans="1:12" ht="12.75">
      <c r="A69" s="7" t="s">
        <v>71</v>
      </c>
      <c r="B69" s="26">
        <v>373.84099999999995</v>
      </c>
      <c r="C69" s="2"/>
      <c r="D69" s="2">
        <v>366.79999999999995</v>
      </c>
      <c r="E69" s="2">
        <v>7.041</v>
      </c>
      <c r="F69" s="2"/>
      <c r="G69" s="23"/>
      <c r="H69" s="4">
        <v>9.756</v>
      </c>
      <c r="I69" s="2">
        <v>9.756</v>
      </c>
      <c r="J69" s="2"/>
      <c r="K69" s="2"/>
      <c r="L69" s="23"/>
    </row>
    <row r="70" spans="1:12" ht="12.75">
      <c r="A70" s="7" t="s">
        <v>72</v>
      </c>
      <c r="B70" s="26">
        <v>1206.846</v>
      </c>
      <c r="C70" s="2">
        <v>26</v>
      </c>
      <c r="D70" s="2">
        <v>757.528</v>
      </c>
      <c r="E70" s="2">
        <v>423.318</v>
      </c>
      <c r="F70" s="2"/>
      <c r="G70" s="23">
        <v>1.058</v>
      </c>
      <c r="H70" s="4">
        <v>50.766</v>
      </c>
      <c r="I70" s="2">
        <v>30.311</v>
      </c>
      <c r="J70" s="2"/>
      <c r="K70" s="2"/>
      <c r="L70" s="23">
        <v>20.455</v>
      </c>
    </row>
    <row r="71" spans="1:12" ht="12.75">
      <c r="A71" s="7" t="s">
        <v>73</v>
      </c>
      <c r="B71" s="26">
        <v>715.0260000000001</v>
      </c>
      <c r="C71" s="2"/>
      <c r="D71" s="2">
        <v>26.326999999999998</v>
      </c>
      <c r="E71" s="2">
        <v>688.699</v>
      </c>
      <c r="F71" s="2"/>
      <c r="G71" s="23">
        <v>50.043000000000006</v>
      </c>
      <c r="H71" s="4">
        <v>59.791</v>
      </c>
      <c r="I71" s="2">
        <v>59.791</v>
      </c>
      <c r="J71" s="2"/>
      <c r="K71" s="2"/>
      <c r="L71" s="23"/>
    </row>
    <row r="72" spans="1:12" ht="12.75">
      <c r="A72" s="7" t="s">
        <v>74</v>
      </c>
      <c r="B72" s="26">
        <v>2528.1560000000013</v>
      </c>
      <c r="C72" s="2"/>
      <c r="D72" s="2">
        <v>2468.275000000001</v>
      </c>
      <c r="E72" s="2">
        <v>59.881</v>
      </c>
      <c r="F72" s="2"/>
      <c r="G72" s="23">
        <v>80.39999999999999</v>
      </c>
      <c r="H72" s="4">
        <v>345.964</v>
      </c>
      <c r="I72" s="2">
        <v>45.038</v>
      </c>
      <c r="J72" s="2"/>
      <c r="K72" s="2"/>
      <c r="L72" s="23">
        <v>300.926</v>
      </c>
    </row>
    <row r="73" spans="1:12" ht="12.75">
      <c r="A73" s="7" t="s">
        <v>75</v>
      </c>
      <c r="B73" s="26">
        <v>41553.70700000001</v>
      </c>
      <c r="C73" s="2">
        <v>110.4</v>
      </c>
      <c r="D73" s="2">
        <v>2313.1349999999998</v>
      </c>
      <c r="E73" s="2">
        <v>39130.172</v>
      </c>
      <c r="F73" s="2"/>
      <c r="G73" s="23">
        <v>13.059999999999999</v>
      </c>
      <c r="H73" s="4">
        <v>9831.293000000001</v>
      </c>
      <c r="I73" s="2">
        <v>1159.0239999999997</v>
      </c>
      <c r="J73" s="2">
        <v>287.399</v>
      </c>
      <c r="K73" s="2">
        <v>1028.08</v>
      </c>
      <c r="L73" s="23">
        <v>7356.789999999999</v>
      </c>
    </row>
    <row r="74" spans="1:12" ht="13.5" thickBot="1">
      <c r="A74" s="11" t="s">
        <v>76</v>
      </c>
      <c r="B74" s="36">
        <v>11726.145000000002</v>
      </c>
      <c r="C74" s="5">
        <v>9813.744</v>
      </c>
      <c r="D74" s="5">
        <v>1677.9490000000005</v>
      </c>
      <c r="E74" s="5">
        <v>234.452</v>
      </c>
      <c r="F74" s="5"/>
      <c r="G74" s="71">
        <v>14.637</v>
      </c>
      <c r="H74" s="34">
        <v>156.772</v>
      </c>
      <c r="I74" s="3">
        <v>60.278999999999996</v>
      </c>
      <c r="J74" s="3">
        <v>8.094</v>
      </c>
      <c r="K74" s="3"/>
      <c r="L74" s="27">
        <v>88.399</v>
      </c>
    </row>
    <row r="75" spans="1:12" ht="13.5" thickBot="1">
      <c r="A75" s="53" t="s">
        <v>11</v>
      </c>
      <c r="B75" s="39">
        <f>SUM(B67:B74)</f>
        <v>84169.81200000002</v>
      </c>
      <c r="C75" s="37">
        <f aca="true" t="shared" si="9" ref="C75:L75">SUM(C67:C74)</f>
        <v>32222.963000000003</v>
      </c>
      <c r="D75" s="37">
        <f t="shared" si="9"/>
        <v>9121.149000000001</v>
      </c>
      <c r="E75" s="37">
        <f t="shared" si="9"/>
        <v>42825.7</v>
      </c>
      <c r="F75" s="38">
        <f t="shared" si="9"/>
        <v>0</v>
      </c>
      <c r="G75" s="41">
        <f t="shared" si="9"/>
        <v>166.329</v>
      </c>
      <c r="H75" s="40">
        <f t="shared" si="9"/>
        <v>10747.560000000001</v>
      </c>
      <c r="I75" s="37">
        <f t="shared" si="9"/>
        <v>1564.3139999999999</v>
      </c>
      <c r="J75" s="37">
        <f t="shared" si="9"/>
        <v>358.921</v>
      </c>
      <c r="K75" s="37">
        <f t="shared" si="9"/>
        <v>1030.8329999999999</v>
      </c>
      <c r="L75" s="41">
        <f t="shared" si="9"/>
        <v>7793.491999999999</v>
      </c>
    </row>
    <row r="76" spans="1:12" ht="13.5" thickBot="1">
      <c r="A76" s="53" t="s">
        <v>80</v>
      </c>
      <c r="B76" s="68">
        <f aca="true" t="shared" si="10" ref="B76:L76">B75</f>
        <v>84169.81200000002</v>
      </c>
      <c r="C76" s="65">
        <f t="shared" si="10"/>
        <v>32222.963000000003</v>
      </c>
      <c r="D76" s="65">
        <f t="shared" si="10"/>
        <v>9121.149000000001</v>
      </c>
      <c r="E76" s="65">
        <f t="shared" si="10"/>
        <v>42825.7</v>
      </c>
      <c r="F76" s="66">
        <f t="shared" si="10"/>
        <v>0</v>
      </c>
      <c r="G76" s="69">
        <f t="shared" si="10"/>
        <v>166.329</v>
      </c>
      <c r="H76" s="64">
        <f t="shared" si="10"/>
        <v>10747.560000000001</v>
      </c>
      <c r="I76" s="66">
        <f t="shared" si="10"/>
        <v>1564.3139999999999</v>
      </c>
      <c r="J76" s="67">
        <f t="shared" si="10"/>
        <v>358.921</v>
      </c>
      <c r="K76" s="65">
        <f t="shared" si="10"/>
        <v>1030.8329999999999</v>
      </c>
      <c r="L76" s="69">
        <f t="shared" si="10"/>
        <v>7793.491999999999</v>
      </c>
    </row>
    <row r="77" spans="1:12" ht="13.5" thickBot="1">
      <c r="A77" s="53" t="s">
        <v>81</v>
      </c>
      <c r="B77" s="68">
        <f>B11+B20+B28+B34+B41+B49+B54+B59+B66</f>
        <v>2729831.940999999</v>
      </c>
      <c r="C77" s="64">
        <f aca="true" t="shared" si="11" ref="C77:L77">C11+C20+C28+C34+C41+C49+C54+C59+C66</f>
        <v>2579783.963</v>
      </c>
      <c r="D77" s="64">
        <f t="shared" si="11"/>
        <v>142453.77400000003</v>
      </c>
      <c r="E77" s="64">
        <f t="shared" si="11"/>
        <v>7546.150999999999</v>
      </c>
      <c r="F77" s="64">
        <f t="shared" si="11"/>
        <v>48.053000000000004</v>
      </c>
      <c r="G77" s="72">
        <f t="shared" si="11"/>
        <v>121.89700000000002</v>
      </c>
      <c r="H77" s="64">
        <f t="shared" si="11"/>
        <v>53007.198</v>
      </c>
      <c r="I77" s="64">
        <f t="shared" si="11"/>
        <v>7473.581</v>
      </c>
      <c r="J77" s="64">
        <f t="shared" si="11"/>
        <v>963.1750000000001</v>
      </c>
      <c r="K77" s="64">
        <f t="shared" si="11"/>
        <v>3170.2209999999995</v>
      </c>
      <c r="L77" s="64">
        <f t="shared" si="11"/>
        <v>41400.221</v>
      </c>
    </row>
    <row r="78" spans="1:12" ht="13.5" thickBot="1">
      <c r="A78" s="55" t="s">
        <v>79</v>
      </c>
      <c r="B78" s="42">
        <f aca="true" t="shared" si="12" ref="B78:L78">B76+B77</f>
        <v>2814001.752999999</v>
      </c>
      <c r="C78" s="43">
        <f t="shared" si="12"/>
        <v>2612006.926</v>
      </c>
      <c r="D78" s="43">
        <f>D76+D77</f>
        <v>151574.92300000004</v>
      </c>
      <c r="E78" s="43">
        <f>E76+E77</f>
        <v>50371.850999999995</v>
      </c>
      <c r="F78" s="44">
        <f t="shared" si="12"/>
        <v>48.053000000000004</v>
      </c>
      <c r="G78" s="45">
        <f t="shared" si="12"/>
        <v>288.226</v>
      </c>
      <c r="H78" s="70">
        <f t="shared" si="12"/>
        <v>63754.758</v>
      </c>
      <c r="I78" s="46">
        <f t="shared" si="12"/>
        <v>9037.895</v>
      </c>
      <c r="J78" s="44">
        <f t="shared" si="12"/>
        <v>1322.096</v>
      </c>
      <c r="K78" s="43">
        <f t="shared" si="12"/>
        <v>4201.053999999999</v>
      </c>
      <c r="L78" s="45">
        <f t="shared" si="12"/>
        <v>49193.712999999996</v>
      </c>
    </row>
  </sheetData>
  <sheetProtection/>
  <mergeCells count="14">
    <mergeCell ref="A1:L1"/>
    <mergeCell ref="A2:A5"/>
    <mergeCell ref="B2:G2"/>
    <mergeCell ref="C4:F4"/>
    <mergeCell ref="B3:F3"/>
    <mergeCell ref="G3:G5"/>
    <mergeCell ref="B4:B5"/>
    <mergeCell ref="H3:H5"/>
    <mergeCell ref="I4:I5"/>
    <mergeCell ref="J4:J5"/>
    <mergeCell ref="K4:K5"/>
    <mergeCell ref="H2:L2"/>
    <mergeCell ref="I3:L3"/>
    <mergeCell ref="L4:L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Gediminas</dc:creator>
  <cp:keywords/>
  <dc:description/>
  <cp:lastModifiedBy>Laima Kulvičienė</cp:lastModifiedBy>
  <cp:lastPrinted>2016-08-09T06:56:16Z</cp:lastPrinted>
  <dcterms:created xsi:type="dcterms:W3CDTF">2008-04-23T14:30:57Z</dcterms:created>
  <dcterms:modified xsi:type="dcterms:W3CDTF">2019-05-06T11:56:52Z</dcterms:modified>
  <cp:category/>
  <cp:version/>
  <cp:contentType/>
  <cp:contentStatus/>
</cp:coreProperties>
</file>